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3715" windowHeight="11655" activeTab="3"/>
  </bookViews>
  <sheets>
    <sheet name="データ" sheetId="1" r:id="rId1"/>
    <sheet name="線形回帰" sheetId="2" r:id="rId2"/>
    <sheet name="対数線形回帰" sheetId="3" r:id="rId3"/>
    <sheet name="自然減の推定" sheetId="4" r:id="rId4"/>
  </sheets>
  <definedNames/>
  <calcPr fullCalcOnLoad="1"/>
</workbook>
</file>

<file path=xl/sharedStrings.xml><?xml version="1.0" encoding="utf-8"?>
<sst xmlns="http://schemas.openxmlformats.org/spreadsheetml/2006/main" count="66" uniqueCount="39">
  <si>
    <t>YEAR</t>
  </si>
  <si>
    <t>ASR</t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</si>
  <si>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</si>
  <si>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</si>
  <si>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</si>
  <si>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</si>
  <si>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</si>
  <si>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</si>
  <si>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</si>
  <si>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</si>
  <si>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</si>
  <si>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</si>
  <si>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</si>
  <si>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</si>
  <si>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</si>
  <si>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</si>
  <si>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</si>
  <si>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</si>
  <si>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</si>
  <si>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</si>
  <si>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</si>
  <si>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</si>
  <si>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</si>
  <si>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</si>
  <si>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</si>
  <si>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</si>
  <si>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X 値 1</t>
  </si>
  <si>
    <t>ln_ASR</t>
  </si>
  <si>
    <t>1．線形回帰による自然減の推定</t>
  </si>
  <si>
    <t>予測ASR（線形回帰）</t>
  </si>
  <si>
    <t>予測ln_ASR</t>
  </si>
  <si>
    <t>予測ASR（対数線形回帰）</t>
  </si>
  <si>
    <t>（2018年の予測値-2008年の予測値）/2008年の予測値</t>
  </si>
  <si>
    <t>3．対数線形回帰による10年後の変化割合</t>
  </si>
  <si>
    <t>2．対数線形回帰による年平均変化率（APC)</t>
  </si>
  <si>
    <t>（1+APC/100)＾10-1</t>
  </si>
  <si>
    <t>95％信頼区間</t>
  </si>
  <si>
    <t>100*(exp(回帰係数）-1)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</si>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</sst>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 vertical="center"/>
      <protection/>
    </xf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24" sqref="B24"/>
    </sheetView>
  </sheetViews>
  <sheetFormatPr defaultColWidth="9.140625" defaultRowHeight="15"/>
  <cols>
    <col min="3" max="3" width="13.140625" style="0" customWidth="1"/>
    <col min="6" max="7" width="13.140625" style="0" customWidth="1"/>
  </cols>
  <sheetData>
    <row r="1" spans="1:7" ht="13.5">
      <c r="A1" s="1" t="s">
        <v>0</v>
      </c>
      <c r="B1" s="1" t="s">
        <v>1</v>
      </c>
      <c r="C1" s="1" t="s">
        <v>29</v>
      </c>
      <c r="D1" s="1"/>
      <c r="E1" s="1" t="s">
        <v>27</v>
      </c>
      <c r="F1" s="1" t="s">
        <v>30</v>
      </c>
      <c r="G1" t="s">
        <v>31</v>
      </c>
    </row>
    <row r="2" spans="1:7" ht="13.5">
      <c r="A2" s="1">
        <v>1995</v>
      </c>
      <c r="B2" s="1">
        <v>106.5174799</v>
      </c>
      <c r="C2" s="1">
        <f>'線形回帰'!$B$17+'線形回帰'!$B$18*データ!A2</f>
        <v>109.30400442111795</v>
      </c>
      <c r="D2" s="1"/>
      <c r="E2" s="1">
        <f>LN(B2)</f>
        <v>4.668309102197973</v>
      </c>
      <c r="F2" s="1">
        <f>'対数線形回帰'!$B$17+'対数線形回帰'!$B$18*データ!A2</f>
        <v>4.70042336709124</v>
      </c>
      <c r="G2">
        <f>EXP(F2)</f>
        <v>109.99373032155407</v>
      </c>
    </row>
    <row r="3" spans="1:7" ht="13.5">
      <c r="A3" s="1">
        <v>1996</v>
      </c>
      <c r="B3" s="1">
        <v>108.4336614</v>
      </c>
      <c r="C3" s="1">
        <f>'線形回帰'!$B$17+'線形回帰'!$B$18*データ!A3</f>
        <v>107.49637877773557</v>
      </c>
      <c r="D3" s="1"/>
      <c r="E3" s="1">
        <f aca="true" t="shared" si="0" ref="E3:E17">LN(B3)</f>
        <v>4.686138570321528</v>
      </c>
      <c r="F3" s="1">
        <f>'対数線形回帰'!$B$17+'対数線形回帰'!$B$18*データ!A3</f>
        <v>4.681399542923145</v>
      </c>
      <c r="G3" s="1">
        <f aca="true" t="shared" si="1" ref="G3:G27">EXP(F3)</f>
        <v>107.92100700876998</v>
      </c>
    </row>
    <row r="4" spans="1:7" ht="13.5">
      <c r="A4" s="1">
        <v>1997</v>
      </c>
      <c r="B4" s="1">
        <v>105.4295584</v>
      </c>
      <c r="C4" s="1">
        <f>'線形回帰'!$B$17+'線形回帰'!$B$18*データ!A4</f>
        <v>105.68875313435319</v>
      </c>
      <c r="D4" s="1"/>
      <c r="E4" s="1">
        <f t="shared" si="0"/>
        <v>4.658043037018956</v>
      </c>
      <c r="F4" s="1">
        <f>'対数線形回帰'!$B$17+'対数線形回帰'!$B$18*データ!A4</f>
        <v>4.662375718755051</v>
      </c>
      <c r="G4" s="1">
        <f t="shared" si="1"/>
        <v>105.88734212157794</v>
      </c>
    </row>
    <row r="5" spans="1:7" ht="13.5">
      <c r="A5" s="1">
        <v>1998</v>
      </c>
      <c r="B5" s="1">
        <v>105.549771</v>
      </c>
      <c r="C5" s="1">
        <f>'線形回帰'!$B$17+'線形回帰'!$B$18*データ!A5</f>
        <v>103.88112749097081</v>
      </c>
      <c r="D5" s="1"/>
      <c r="E5" s="1">
        <f t="shared" si="0"/>
        <v>4.659182604704103</v>
      </c>
      <c r="F5" s="1">
        <f>'対数線形回帰'!$B$17+'対数線形回帰'!$B$18*データ!A5</f>
        <v>4.643351894586949</v>
      </c>
      <c r="G5" s="1">
        <f t="shared" si="1"/>
        <v>103.89199964248746</v>
      </c>
    </row>
    <row r="6" spans="1:7" ht="13.5">
      <c r="A6" s="1">
        <v>1999</v>
      </c>
      <c r="B6" s="1">
        <v>101.8348409</v>
      </c>
      <c r="C6" s="1">
        <f>'線形回帰'!$B$17+'線形回帰'!$B$18*データ!A6</f>
        <v>102.07350184758843</v>
      </c>
      <c r="D6" s="1"/>
      <c r="E6" s="1">
        <f t="shared" si="0"/>
        <v>4.623352294089278</v>
      </c>
      <c r="F6" s="1">
        <f>'対数線形回帰'!$B$17+'対数線形回帰'!$B$18*データ!A6</f>
        <v>4.624328070418855</v>
      </c>
      <c r="G6" s="1">
        <f t="shared" si="1"/>
        <v>101.93425742353352</v>
      </c>
    </row>
    <row r="7" spans="1:7" ht="13.5">
      <c r="A7" s="1">
        <v>2000</v>
      </c>
      <c r="B7" s="1">
        <v>100.9159642</v>
      </c>
      <c r="C7" s="1">
        <f>'線形回帰'!$B$17+'線形回帰'!$B$18*データ!A7</f>
        <v>100.26587620420605</v>
      </c>
      <c r="D7" s="1"/>
      <c r="E7" s="1">
        <f t="shared" si="0"/>
        <v>4.614288132882071</v>
      </c>
      <c r="F7" s="1">
        <f>'対数線形回帰'!$B$17+'対数線形回帰'!$B$18*データ!A7</f>
        <v>4.6053042462507605</v>
      </c>
      <c r="G7" s="1">
        <f t="shared" si="1"/>
        <v>100.01340692491478</v>
      </c>
    </row>
    <row r="8" spans="1:7" ht="13.5">
      <c r="A8" s="1">
        <v>2001</v>
      </c>
      <c r="B8" s="1">
        <v>100.812589</v>
      </c>
      <c r="C8" s="1">
        <f>'線形回帰'!$B$17+'線形回帰'!$B$18*データ!A8</f>
        <v>98.45825056082367</v>
      </c>
      <c r="D8" s="1"/>
      <c r="E8" s="1">
        <f t="shared" si="0"/>
        <v>4.613263238712069</v>
      </c>
      <c r="F8" s="1">
        <f>'対数線形回帰'!$B$17+'対数線形回帰'!$B$18*データ!A8</f>
        <v>4.586280422082666</v>
      </c>
      <c r="G8" s="1">
        <f t="shared" si="1"/>
        <v>98.12875295856401</v>
      </c>
    </row>
    <row r="9" spans="1:7" ht="13.5">
      <c r="A9" s="1">
        <v>2002</v>
      </c>
      <c r="B9" s="1">
        <v>94.87580022</v>
      </c>
      <c r="C9" s="1">
        <f>'線形回帰'!$B$17+'線形回帰'!$B$18*データ!A9</f>
        <v>96.65062491744129</v>
      </c>
      <c r="D9" s="1"/>
      <c r="E9" s="1">
        <f t="shared" si="0"/>
        <v>4.552568670146627</v>
      </c>
      <c r="F9" s="1">
        <f>'対数線形回帰'!$B$17+'対数線形回帰'!$B$18*データ!A9</f>
        <v>4.567256597914572</v>
      </c>
      <c r="G9" s="1">
        <f t="shared" si="1"/>
        <v>96.27961343654718</v>
      </c>
    </row>
    <row r="10" spans="1:7" ht="13.5">
      <c r="A10" s="1">
        <v>2003</v>
      </c>
      <c r="B10" s="1">
        <v>93.98571694</v>
      </c>
      <c r="C10" s="1">
        <f>'線形回帰'!$B$17+'線形回帰'!$B$18*データ!A10</f>
        <v>94.84299927405891</v>
      </c>
      <c r="D10" s="1"/>
      <c r="E10" s="1">
        <f t="shared" si="0"/>
        <v>4.543142823278012</v>
      </c>
      <c r="F10" s="1">
        <f>'対数線形回帰'!$B$17+'対数線形回帰'!$B$18*データ!A10</f>
        <v>4.548232773746477</v>
      </c>
      <c r="G10" s="1">
        <f t="shared" si="1"/>
        <v>94.4653191242043</v>
      </c>
    </row>
    <row r="11" spans="1:7" ht="13.5">
      <c r="A11" s="1">
        <v>2004</v>
      </c>
      <c r="B11" s="1">
        <v>95.29861716</v>
      </c>
      <c r="C11" s="1">
        <f>'線形回帰'!$B$17+'線形回帰'!$B$18*データ!A11</f>
        <v>93.03537363067653</v>
      </c>
      <c r="D11" s="1"/>
      <c r="E11" s="1">
        <f t="shared" si="0"/>
        <v>4.557015300166632</v>
      </c>
      <c r="F11" s="1">
        <f>'対数線形回帰'!$B$17+'対数線形回帰'!$B$18*データ!A11</f>
        <v>4.529208949578383</v>
      </c>
      <c r="G11" s="1">
        <f t="shared" si="1"/>
        <v>92.6852133979422</v>
      </c>
    </row>
    <row r="12" spans="1:7" ht="13.5">
      <c r="A12" s="1">
        <v>2005</v>
      </c>
      <c r="B12" s="1">
        <v>91.90998171</v>
      </c>
      <c r="C12" s="1">
        <f>'線形回帰'!$B$17+'線形回帰'!$B$18*データ!A12</f>
        <v>91.2277479872946</v>
      </c>
      <c r="D12" s="1"/>
      <c r="E12" s="1">
        <f t="shared" si="0"/>
        <v>4.520809638370977</v>
      </c>
      <c r="F12" s="1">
        <f>'対数線形回帰'!$B$17+'対数線形回帰'!$B$18*データ!A12</f>
        <v>4.510185125410288</v>
      </c>
      <c r="G12" s="1">
        <f t="shared" si="1"/>
        <v>90.93865200759141</v>
      </c>
    </row>
    <row r="13" spans="1:7" ht="13.5">
      <c r="A13" s="1">
        <v>2006</v>
      </c>
      <c r="B13" s="1">
        <v>87.59848871</v>
      </c>
      <c r="C13" s="1">
        <f>'線形回帰'!$B$17+'線形回帰'!$B$18*データ!A13</f>
        <v>89.42012234391223</v>
      </c>
      <c r="D13" s="1"/>
      <c r="E13" s="1">
        <f t="shared" si="0"/>
        <v>4.472763745624576</v>
      </c>
      <c r="F13" s="1">
        <f>'対数線形回帰'!$B$17+'対数線形回帰'!$B$18*データ!A13</f>
        <v>4.491161301242194</v>
      </c>
      <c r="G13" s="1">
        <f t="shared" si="1"/>
        <v>89.2250028432412</v>
      </c>
    </row>
    <row r="14" spans="1:7" ht="13.5">
      <c r="A14" s="1">
        <v>2007</v>
      </c>
      <c r="B14" s="1">
        <v>87.43717386</v>
      </c>
      <c r="C14" s="1">
        <f>'線形回帰'!$B$17+'線形回帰'!$B$18*データ!A14</f>
        <v>87.61249670052985</v>
      </c>
      <c r="D14" s="1"/>
      <c r="E14" s="1">
        <f t="shared" si="0"/>
        <v>4.470920522440188</v>
      </c>
      <c r="F14" s="1">
        <f>'対数線形回帰'!$B$17+'対数線形回帰'!$B$18*データ!A14</f>
        <v>4.472137477074092</v>
      </c>
      <c r="G14" s="1">
        <f t="shared" si="1"/>
        <v>87.54364570646773</v>
      </c>
    </row>
    <row r="15" spans="1:7" ht="13.5">
      <c r="A15" s="1">
        <v>2008</v>
      </c>
      <c r="B15" s="1">
        <v>85.86867877</v>
      </c>
      <c r="C15" s="1">
        <f>'線形回帰'!$B$17+'線形回帰'!$B$18*データ!A15</f>
        <v>85.80487105714747</v>
      </c>
      <c r="D15" s="1"/>
      <c r="E15" s="1">
        <f t="shared" si="0"/>
        <v>4.452819138167978</v>
      </c>
      <c r="F15" s="1">
        <f>'対数線形回帰'!$B$17+'対数線形回帰'!$B$18*データ!A15</f>
        <v>4.453113652905998</v>
      </c>
      <c r="G15" s="1">
        <f t="shared" si="1"/>
        <v>85.89397208587638</v>
      </c>
    </row>
    <row r="16" spans="1:7" ht="13.5">
      <c r="A16" s="1">
        <v>2009</v>
      </c>
      <c r="B16" s="1">
        <v>81.84814223</v>
      </c>
      <c r="C16" s="1">
        <f>'線形回帰'!$B$17+'線形回帰'!$B$18*データ!A16</f>
        <v>83.99724541376509</v>
      </c>
      <c r="D16" s="1"/>
      <c r="E16" s="1">
        <f t="shared" si="0"/>
        <v>4.404865606308488</v>
      </c>
      <c r="F16" s="1">
        <f>'対数線形回帰'!$B$17+'対数線形回帰'!$B$18*データ!A16</f>
        <v>4.434089828737903</v>
      </c>
      <c r="G16" s="1">
        <f t="shared" si="1"/>
        <v>84.27538493686744</v>
      </c>
    </row>
    <row r="17" spans="1:7" ht="13.5">
      <c r="A17" s="1">
        <v>2010</v>
      </c>
      <c r="B17" s="1">
        <v>83.632529132</v>
      </c>
      <c r="C17" s="1">
        <f>'線形回帰'!$B$17+'線形回帰'!$B$18*データ!A17</f>
        <v>82.1896197703827</v>
      </c>
      <c r="D17" s="1"/>
      <c r="E17" s="1">
        <f t="shared" si="0"/>
        <v>4.426432548858911</v>
      </c>
      <c r="F17" s="1">
        <f>'対数線形回帰'!$B$17+'対数線形回帰'!$B$18*データ!A17</f>
        <v>4.415066004569809</v>
      </c>
      <c r="G17" s="1">
        <f t="shared" si="1"/>
        <v>82.68729846555819</v>
      </c>
    </row>
    <row r="18" spans="1:7" ht="13.5">
      <c r="A18" s="1">
        <v>2011</v>
      </c>
      <c r="B18" s="1"/>
      <c r="C18" s="1">
        <f>'線形回帰'!$B$17+'線形回帰'!$B$18*データ!A18</f>
        <v>80.38199412700033</v>
      </c>
      <c r="F18" s="1">
        <f>'対数線形回帰'!$B$17+'対数線形回帰'!$B$18*データ!A18</f>
        <v>4.3960421804017145</v>
      </c>
      <c r="G18" s="1">
        <f t="shared" si="1"/>
        <v>81.12913791677359</v>
      </c>
    </row>
    <row r="19" spans="1:7" ht="13.5">
      <c r="A19" s="1">
        <v>2012</v>
      </c>
      <c r="C19" s="1">
        <f>'線形回帰'!$B$17+'線形回帰'!$B$18*データ!A19</f>
        <v>78.57436848361795</v>
      </c>
      <c r="F19" s="1">
        <f>'対数線形回帰'!$B$17+'対数線形回帰'!$B$18*データ!A19</f>
        <v>4.37701835623362</v>
      </c>
      <c r="G19" s="1">
        <f t="shared" si="1"/>
        <v>79.60033936603273</v>
      </c>
    </row>
    <row r="20" spans="1:7" ht="13.5">
      <c r="A20" s="1">
        <v>2013</v>
      </c>
      <c r="C20" s="1">
        <f>'線形回帰'!$B$17+'線形回帰'!$B$18*データ!A20</f>
        <v>76.76674284023557</v>
      </c>
      <c r="F20" s="1">
        <f>'対数線形回帰'!$B$17+'対数線形回帰'!$B$18*データ!A20</f>
        <v>4.357994532065526</v>
      </c>
      <c r="G20" s="1">
        <f t="shared" si="1"/>
        <v>78.10034951545512</v>
      </c>
    </row>
    <row r="21" spans="1:7" ht="13.5">
      <c r="A21" s="1">
        <v>2014</v>
      </c>
      <c r="C21" s="1">
        <f>'線形回帰'!$B$17+'線形回帰'!$B$18*データ!A21</f>
        <v>74.95911719685319</v>
      </c>
      <c r="F21" s="1">
        <f>'対数線形回帰'!$B$17+'対数線形回帰'!$B$18*データ!A21</f>
        <v>4.338970707897431</v>
      </c>
      <c r="G21" s="1">
        <f t="shared" si="1"/>
        <v>76.62862549351286</v>
      </c>
    </row>
    <row r="22" spans="1:7" ht="13.5">
      <c r="A22" s="1">
        <v>2015</v>
      </c>
      <c r="C22" s="1">
        <f>'線形回帰'!$B$17+'線形回帰'!$B$18*データ!A22</f>
        <v>73.1514915534708</v>
      </c>
      <c r="F22" s="1">
        <f>'対数線形回帰'!$B$17+'対数線形回帰'!$B$18*データ!A22</f>
        <v>4.319946883729337</v>
      </c>
      <c r="G22" s="1">
        <f t="shared" si="1"/>
        <v>75.18463465855632</v>
      </c>
    </row>
    <row r="23" spans="1:7" ht="13.5">
      <c r="A23" s="1">
        <v>2016</v>
      </c>
      <c r="C23" s="1">
        <f>'線形回帰'!$B$17+'線形回帰'!$B$18*データ!A23</f>
        <v>71.34386591008843</v>
      </c>
      <c r="F23" s="1">
        <f>'対数線形回帰'!$B$17+'対数線形回帰'!$B$18*データ!A23</f>
        <v>4.300923059561235</v>
      </c>
      <c r="G23" s="1">
        <f t="shared" si="1"/>
        <v>73.76785440604165</v>
      </c>
    </row>
    <row r="24" spans="1:7" ht="13.5">
      <c r="A24" s="1">
        <v>2017</v>
      </c>
      <c r="C24" s="1">
        <f>'線形回帰'!$B$17+'線形回帰'!$B$18*データ!A24</f>
        <v>69.53624026670605</v>
      </c>
      <c r="F24" s="1">
        <f>'対数線形回帰'!$B$17+'対数線形回帰'!$B$18*データ!A24</f>
        <v>4.281899235393141</v>
      </c>
      <c r="G24" s="1">
        <f t="shared" si="1"/>
        <v>72.37777197939353</v>
      </c>
    </row>
    <row r="25" spans="1:7" ht="13.5">
      <c r="A25" s="1">
        <v>2018</v>
      </c>
      <c r="C25" s="1">
        <f>'線形回帰'!$B$17+'線形回帰'!$B$18*データ!A25</f>
        <v>67.72861462332367</v>
      </c>
      <c r="F25" s="1">
        <f>'対数線形回帰'!$B$17+'対数線形回帰'!$B$18*データ!A25</f>
        <v>4.262875411225046</v>
      </c>
      <c r="G25" s="1">
        <f t="shared" si="1"/>
        <v>71.01388428442677</v>
      </c>
    </row>
    <row r="26" spans="1:7" ht="13.5">
      <c r="A26" s="1">
        <v>2019</v>
      </c>
      <c r="C26" s="1">
        <f>'線形回帰'!$B$17+'線形回帰'!$B$18*データ!A26</f>
        <v>65.92098897994128</v>
      </c>
      <c r="F26" s="1">
        <f>'対数線形回帰'!$B$17+'対数線形回帰'!$B$18*データ!A26</f>
        <v>4.243851587056952</v>
      </c>
      <c r="G26" s="1">
        <f t="shared" si="1"/>
        <v>69.67569770727019</v>
      </c>
    </row>
    <row r="27" spans="1:7" ht="13.5">
      <c r="A27" s="1">
        <v>2020</v>
      </c>
      <c r="C27" s="1">
        <f>'線形回帰'!$B$17+'線形回帰'!$B$18*データ!A27</f>
        <v>64.1133633365589</v>
      </c>
      <c r="F27" s="1">
        <f>'対数線形回帰'!$B$17+'対数線形回帰'!$B$18*データ!A27</f>
        <v>4.224827762888857</v>
      </c>
      <c r="G27" s="1">
        <f t="shared" si="1"/>
        <v>68.36272793571898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42" sqref="C42"/>
    </sheetView>
  </sheetViews>
  <sheetFormatPr defaultColWidth="9.140625" defaultRowHeight="15"/>
  <sheetData>
    <row r="1" spans="1:9" ht="13.5">
      <c r="A1" s="1" t="s">
        <v>2</v>
      </c>
      <c r="B1" s="1"/>
      <c r="C1" s="1"/>
      <c r="D1" s="1"/>
      <c r="E1" s="1"/>
      <c r="F1" s="1"/>
      <c r="G1" s="1"/>
      <c r="H1" s="1"/>
      <c r="I1" s="1"/>
    </row>
    <row r="2" spans="1:9" ht="14.25" thickBot="1">
      <c r="A2" s="1"/>
      <c r="B2" s="1"/>
      <c r="C2" s="1"/>
      <c r="D2" s="1"/>
      <c r="E2" s="1"/>
      <c r="F2" s="1"/>
      <c r="G2" s="1"/>
      <c r="H2" s="1"/>
      <c r="I2" s="1"/>
    </row>
    <row r="3" spans="1:9" ht="13.5">
      <c r="A3" s="5" t="s">
        <v>3</v>
      </c>
      <c r="B3" s="5"/>
      <c r="C3" s="1"/>
      <c r="D3" s="1"/>
      <c r="E3" s="1"/>
      <c r="F3" s="1"/>
      <c r="G3" s="1"/>
      <c r="H3" s="1"/>
      <c r="I3" s="1"/>
    </row>
    <row r="4" spans="1:9" ht="13.5">
      <c r="A4" s="2" t="s">
        <v>4</v>
      </c>
      <c r="B4" s="2">
        <v>0.9837336512722514</v>
      </c>
      <c r="C4" s="1"/>
      <c r="D4" s="1"/>
      <c r="E4" s="1"/>
      <c r="F4" s="1"/>
      <c r="G4" s="1"/>
      <c r="H4" s="1"/>
      <c r="I4" s="1"/>
    </row>
    <row r="5" spans="1:9" ht="13.5">
      <c r="A5" s="2" t="s">
        <v>5</v>
      </c>
      <c r="B5" s="2">
        <v>0.9677318966454356</v>
      </c>
      <c r="C5" s="1"/>
      <c r="D5" s="1"/>
      <c r="E5" s="1"/>
      <c r="F5" s="1"/>
      <c r="G5" s="1"/>
      <c r="H5" s="1"/>
      <c r="I5" s="1"/>
    </row>
    <row r="6" spans="1:9" ht="13.5">
      <c r="A6" s="2" t="s">
        <v>6</v>
      </c>
      <c r="B6" s="2">
        <v>0.9654270321201095</v>
      </c>
      <c r="C6" s="1"/>
      <c r="D6" s="1"/>
      <c r="E6" s="1"/>
      <c r="F6" s="1"/>
      <c r="G6" s="1"/>
      <c r="H6" s="1"/>
      <c r="I6" s="1"/>
    </row>
    <row r="7" spans="1:9" ht="13.5">
      <c r="A7" s="2" t="s">
        <v>7</v>
      </c>
      <c r="B7" s="2">
        <v>1.6266462869350518</v>
      </c>
      <c r="C7" s="1"/>
      <c r="D7" s="1"/>
      <c r="E7" s="1"/>
      <c r="F7" s="1"/>
      <c r="G7" s="1"/>
      <c r="H7" s="1"/>
      <c r="I7" s="1"/>
    </row>
    <row r="8" spans="1:9" ht="14.25" thickBot="1">
      <c r="A8" s="3" t="s">
        <v>8</v>
      </c>
      <c r="B8" s="3">
        <v>16</v>
      </c>
      <c r="C8" s="1"/>
      <c r="D8" s="1"/>
      <c r="E8" s="1"/>
      <c r="F8" s="1"/>
      <c r="G8" s="1"/>
      <c r="H8" s="1"/>
      <c r="I8" s="1"/>
    </row>
    <row r="9" spans="1:9" ht="13.5">
      <c r="A9" s="1"/>
      <c r="B9" s="1"/>
      <c r="C9" s="1"/>
      <c r="D9" s="1"/>
      <c r="E9" s="1"/>
      <c r="F9" s="1"/>
      <c r="G9" s="1"/>
      <c r="H9" s="1"/>
      <c r="I9" s="1"/>
    </row>
    <row r="10" spans="1:9" ht="14.25" thickBot="1">
      <c r="A10" s="1" t="s">
        <v>9</v>
      </c>
      <c r="B10" s="1"/>
      <c r="C10" s="1"/>
      <c r="D10" s="1"/>
      <c r="E10" s="1"/>
      <c r="F10" s="1"/>
      <c r="G10" s="1"/>
      <c r="H10" s="1"/>
      <c r="I10" s="1"/>
    </row>
    <row r="11" spans="1:9" ht="13.5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  <c r="G11" s="1"/>
      <c r="H11" s="1"/>
      <c r="I11" s="1"/>
    </row>
    <row r="12" spans="1:9" ht="13.5">
      <c r="A12" s="2" t="s">
        <v>10</v>
      </c>
      <c r="B12" s="2">
        <v>1</v>
      </c>
      <c r="C12" s="2">
        <v>1110.9535586485788</v>
      </c>
      <c r="D12" s="2">
        <v>1110.9535586485788</v>
      </c>
      <c r="E12" s="2">
        <v>419.86497948661383</v>
      </c>
      <c r="F12" s="2">
        <v>7.740390484893307E-12</v>
      </c>
      <c r="G12" s="1"/>
      <c r="H12" s="1"/>
      <c r="I12" s="1"/>
    </row>
    <row r="13" spans="1:9" ht="13.5">
      <c r="A13" s="2" t="s">
        <v>11</v>
      </c>
      <c r="B13" s="2">
        <v>14</v>
      </c>
      <c r="C13" s="2">
        <v>37.04369399919427</v>
      </c>
      <c r="D13" s="2">
        <v>2.6459781427995908</v>
      </c>
      <c r="E13" s="2"/>
      <c r="F13" s="2"/>
      <c r="G13" s="1"/>
      <c r="H13" s="1"/>
      <c r="I13" s="1"/>
    </row>
    <row r="14" spans="1:9" ht="14.25" thickBot="1">
      <c r="A14" s="3" t="s">
        <v>12</v>
      </c>
      <c r="B14" s="3">
        <v>15</v>
      </c>
      <c r="C14" s="3">
        <v>1147.9972526477732</v>
      </c>
      <c r="D14" s="3"/>
      <c r="E14" s="3"/>
      <c r="F14" s="3"/>
      <c r="G14" s="1"/>
      <c r="H14" s="1"/>
      <c r="I14" s="1"/>
    </row>
    <row r="15" spans="1:9" ht="14.25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13.5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 ht="13.5">
      <c r="A17" s="2" t="s">
        <v>13</v>
      </c>
      <c r="B17" s="2">
        <v>3715.5171629689135</v>
      </c>
      <c r="C17" s="2">
        <v>176.65557313785095</v>
      </c>
      <c r="D17" s="2">
        <v>21.03254993302451</v>
      </c>
      <c r="E17" s="2">
        <v>5.4290846777648875E-12</v>
      </c>
      <c r="F17" s="2">
        <v>3336.6286413563607</v>
      </c>
      <c r="G17" s="2">
        <v>4094.405684581466</v>
      </c>
      <c r="H17" s="2">
        <v>3336.6286413563607</v>
      </c>
      <c r="I17" s="2">
        <v>4094.405684581466</v>
      </c>
    </row>
    <row r="18" spans="1:9" ht="14.25" thickBot="1">
      <c r="A18" s="3" t="s">
        <v>26</v>
      </c>
      <c r="B18" s="3">
        <v>-1.8076256433823537</v>
      </c>
      <c r="C18" s="3">
        <v>0.08821728093345949</v>
      </c>
      <c r="D18" s="3">
        <v>-20.49060710390529</v>
      </c>
      <c r="E18" s="3">
        <v>7.740390484893307E-12</v>
      </c>
      <c r="F18" s="3">
        <v>-1.9968328931727428</v>
      </c>
      <c r="G18" s="3">
        <v>-1.6184183935919645</v>
      </c>
      <c r="H18" s="3">
        <v>-1.9968328931727428</v>
      </c>
      <c r="I18" s="3">
        <v>-1.6184183935919645</v>
      </c>
    </row>
    <row r="19" spans="1:9" ht="13.5">
      <c r="A19" s="1"/>
      <c r="B19" s="1"/>
      <c r="C19" s="1"/>
      <c r="D19" s="1"/>
      <c r="E19" s="1"/>
      <c r="F19" s="1"/>
      <c r="G19" s="1"/>
      <c r="H19" s="1"/>
      <c r="I19" s="1"/>
    </row>
    <row r="20" spans="1:9" ht="13.5">
      <c r="A20" s="1"/>
      <c r="B20" s="1"/>
      <c r="C20" s="1"/>
      <c r="D20" s="1"/>
      <c r="E20" s="1"/>
      <c r="F20" s="1"/>
      <c r="G20" s="1"/>
      <c r="H20" s="1"/>
      <c r="I20" s="1"/>
    </row>
    <row r="21" spans="1:9" ht="13.5">
      <c r="A21" s="1"/>
      <c r="B21" s="1"/>
      <c r="C21" s="1"/>
      <c r="D21" s="1"/>
      <c r="E21" s="1"/>
      <c r="F21" s="1"/>
      <c r="G21" s="1"/>
      <c r="H21" s="1"/>
      <c r="I21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21"/>
    </sheetView>
  </sheetViews>
  <sheetFormatPr defaultColWidth="9.140625" defaultRowHeight="15"/>
  <sheetData>
    <row r="1" spans="1:9" ht="13.5">
      <c r="A1" s="1" t="s">
        <v>2</v>
      </c>
      <c r="B1" s="1"/>
      <c r="C1" s="1"/>
      <c r="D1" s="1"/>
      <c r="E1" s="1"/>
      <c r="F1" s="1"/>
      <c r="G1" s="1"/>
      <c r="H1" s="1"/>
      <c r="I1" s="1"/>
    </row>
    <row r="2" spans="1:9" ht="14.25" thickBot="1">
      <c r="A2" s="1"/>
      <c r="B2" s="1"/>
      <c r="C2" s="1"/>
      <c r="D2" s="1"/>
      <c r="E2" s="1"/>
      <c r="F2" s="1"/>
      <c r="G2" s="1"/>
      <c r="H2" s="1"/>
      <c r="I2" s="1"/>
    </row>
    <row r="3" spans="1:9" ht="13.5">
      <c r="A3" s="5" t="s">
        <v>3</v>
      </c>
      <c r="B3" s="5"/>
      <c r="C3" s="1"/>
      <c r="D3" s="1"/>
      <c r="E3" s="1"/>
      <c r="F3" s="1"/>
      <c r="G3" s="1"/>
      <c r="H3" s="1"/>
      <c r="I3" s="1"/>
    </row>
    <row r="4" spans="1:9" ht="13.5">
      <c r="A4" s="2" t="s">
        <v>4</v>
      </c>
      <c r="B4" s="2">
        <v>0.9818782618909088</v>
      </c>
      <c r="C4" s="1"/>
      <c r="D4" s="1"/>
      <c r="E4" s="1"/>
      <c r="F4" s="1"/>
      <c r="G4" s="1"/>
      <c r="H4" s="1"/>
      <c r="I4" s="1"/>
    </row>
    <row r="5" spans="1:9" ht="13.5">
      <c r="A5" s="2" t="s">
        <v>5</v>
      </c>
      <c r="B5" s="2">
        <v>0.9640849211739121</v>
      </c>
      <c r="C5" s="1"/>
      <c r="D5" s="1"/>
      <c r="E5" s="1"/>
      <c r="F5" s="1"/>
      <c r="G5" s="1"/>
      <c r="H5" s="1"/>
      <c r="I5" s="1"/>
    </row>
    <row r="6" spans="1:9" ht="13.5">
      <c r="A6" s="2" t="s">
        <v>6</v>
      </c>
      <c r="B6" s="2">
        <v>0.9615195584006201</v>
      </c>
      <c r="C6" s="1"/>
      <c r="D6" s="1"/>
      <c r="E6" s="1"/>
      <c r="F6" s="1"/>
      <c r="G6" s="1"/>
      <c r="H6" s="1"/>
      <c r="I6" s="1"/>
    </row>
    <row r="7" spans="1:9" ht="13.5">
      <c r="A7" s="2" t="s">
        <v>7</v>
      </c>
      <c r="B7" s="2">
        <v>0.018094810144533877</v>
      </c>
      <c r="C7" s="1"/>
      <c r="D7" s="1"/>
      <c r="E7" s="1"/>
      <c r="F7" s="1"/>
      <c r="G7" s="1"/>
      <c r="H7" s="1"/>
      <c r="I7" s="1"/>
    </row>
    <row r="8" spans="1:9" ht="14.25" thickBot="1">
      <c r="A8" s="3" t="s">
        <v>8</v>
      </c>
      <c r="B8" s="3">
        <v>16</v>
      </c>
      <c r="C8" s="1"/>
      <c r="D8" s="1"/>
      <c r="E8" s="1"/>
      <c r="F8" s="1"/>
      <c r="G8" s="1"/>
      <c r="H8" s="1"/>
      <c r="I8" s="1"/>
    </row>
    <row r="9" spans="1:9" ht="13.5">
      <c r="A9" s="1"/>
      <c r="B9" s="1"/>
      <c r="C9" s="1"/>
      <c r="D9" s="1"/>
      <c r="E9" s="1"/>
      <c r="F9" s="1"/>
      <c r="G9" s="1"/>
      <c r="H9" s="1"/>
      <c r="I9" s="1"/>
    </row>
    <row r="10" spans="1:9" ht="14.25" thickBot="1">
      <c r="A10" s="1" t="s">
        <v>9</v>
      </c>
      <c r="B10" s="1"/>
      <c r="C10" s="1"/>
      <c r="D10" s="1"/>
      <c r="E10" s="1"/>
      <c r="F10" s="1"/>
      <c r="G10" s="1"/>
      <c r="H10" s="1"/>
      <c r="I10" s="1"/>
    </row>
    <row r="11" spans="1:9" ht="13.5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  <c r="G11" s="1"/>
      <c r="H11" s="1"/>
      <c r="I11" s="1"/>
    </row>
    <row r="12" spans="1:9" ht="13.5">
      <c r="A12" s="2" t="s">
        <v>10</v>
      </c>
      <c r="B12" s="2">
        <v>1</v>
      </c>
      <c r="C12" s="2">
        <v>0.12304800123272526</v>
      </c>
      <c r="D12" s="2">
        <v>0.12304800123272526</v>
      </c>
      <c r="E12" s="2">
        <v>375.80841634212743</v>
      </c>
      <c r="F12" s="2">
        <v>1.6405948518004105E-11</v>
      </c>
      <c r="G12" s="1"/>
      <c r="H12" s="1"/>
      <c r="I12" s="1"/>
    </row>
    <row r="13" spans="1:9" ht="13.5">
      <c r="A13" s="2" t="s">
        <v>11</v>
      </c>
      <c r="B13" s="2">
        <v>14</v>
      </c>
      <c r="C13" s="2">
        <v>0.004583910158334166</v>
      </c>
      <c r="D13" s="2">
        <v>0.00032742215416672616</v>
      </c>
      <c r="E13" s="2"/>
      <c r="F13" s="2"/>
      <c r="G13" s="1"/>
      <c r="H13" s="1"/>
      <c r="I13" s="1"/>
    </row>
    <row r="14" spans="1:9" ht="14.25" thickBot="1">
      <c r="A14" s="3" t="s">
        <v>12</v>
      </c>
      <c r="B14" s="3">
        <v>15</v>
      </c>
      <c r="C14" s="3">
        <v>0.12763191139105942</v>
      </c>
      <c r="D14" s="3"/>
      <c r="E14" s="3"/>
      <c r="F14" s="3"/>
      <c r="G14" s="1"/>
      <c r="H14" s="1"/>
      <c r="I14" s="1"/>
    </row>
    <row r="15" spans="1:9" ht="14.25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13.5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 ht="13.5">
      <c r="A17" s="2" t="s">
        <v>13</v>
      </c>
      <c r="B17" s="2">
        <v>42.6529525824412</v>
      </c>
      <c r="C17" s="2">
        <v>1.9651162533473774</v>
      </c>
      <c r="D17" s="2">
        <v>21.705053077539915</v>
      </c>
      <c r="E17" s="2">
        <v>3.537543301128614E-12</v>
      </c>
      <c r="F17" s="2">
        <v>38.43819740205083</v>
      </c>
      <c r="G17" s="2">
        <v>46.86770776283157</v>
      </c>
      <c r="H17" s="2">
        <v>38.43819740205083</v>
      </c>
      <c r="I17" s="2">
        <v>46.86770776283157</v>
      </c>
    </row>
    <row r="18" spans="1:9" ht="14.25" thickBot="1">
      <c r="A18" s="3" t="s">
        <v>26</v>
      </c>
      <c r="B18" s="3">
        <v>-0.01902382416809522</v>
      </c>
      <c r="C18" s="3">
        <v>0.0009813288621988497</v>
      </c>
      <c r="D18" s="3">
        <v>-19.385778713844008</v>
      </c>
      <c r="E18" s="3">
        <v>1.6405948518004105E-11</v>
      </c>
      <c r="F18" s="3">
        <v>-0.021128565248208837</v>
      </c>
      <c r="G18" s="3">
        <v>-0.016919083087981603</v>
      </c>
      <c r="H18" s="3">
        <v>-0.021128565248208837</v>
      </c>
      <c r="I18" s="3">
        <v>-0.016919083087981603</v>
      </c>
    </row>
    <row r="19" spans="1:9" ht="13.5">
      <c r="A19" s="1"/>
      <c r="B19" s="1"/>
      <c r="C19" s="1"/>
      <c r="D19" s="1"/>
      <c r="E19" s="1"/>
      <c r="F19" s="1"/>
      <c r="G19" s="1"/>
      <c r="H19" s="1"/>
      <c r="I19" s="1"/>
    </row>
    <row r="20" spans="1:9" ht="13.5">
      <c r="A20" s="1"/>
      <c r="B20" s="1"/>
      <c r="C20" s="1"/>
      <c r="D20" s="1"/>
      <c r="E20" s="1"/>
      <c r="F20" s="1"/>
      <c r="G20" s="1"/>
      <c r="H20" s="1"/>
      <c r="I20" s="1"/>
    </row>
    <row r="21" spans="1:9" ht="13.5">
      <c r="A21" s="1"/>
      <c r="B21" s="1"/>
      <c r="C21" s="1"/>
      <c r="D21" s="1"/>
      <c r="E21" s="1"/>
      <c r="F21" s="1"/>
      <c r="G21" s="1"/>
      <c r="H21" s="1"/>
      <c r="I21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36" sqref="C36"/>
    </sheetView>
  </sheetViews>
  <sheetFormatPr defaultColWidth="9.140625" defaultRowHeight="15"/>
  <sheetData>
    <row r="1" ht="13.5">
      <c r="A1" t="s">
        <v>28</v>
      </c>
    </row>
    <row r="3" ht="13.5">
      <c r="A3" t="s">
        <v>32</v>
      </c>
    </row>
    <row r="4" ht="13.5">
      <c r="A4">
        <f>(データ!C25-データ!C15)/データ!C15</f>
        <v>-0.2106670193791762</v>
      </c>
    </row>
    <row r="8" ht="13.5">
      <c r="A8" t="s">
        <v>34</v>
      </c>
    </row>
    <row r="10" ht="13.5">
      <c r="A10" t="s">
        <v>37</v>
      </c>
    </row>
    <row r="11" ht="13.5">
      <c r="A11">
        <f>100*(EXP('対数線形回帰'!B18)-1)</f>
        <v>-1.8844013260799541</v>
      </c>
    </row>
    <row r="12" s="1" customFormat="1" ht="13.5"/>
    <row r="13" s="1" customFormat="1" ht="13.5">
      <c r="A13" s="1" t="s">
        <v>36</v>
      </c>
    </row>
    <row r="14" spans="1:3" ht="13.5">
      <c r="A14">
        <f>100*(EXP('対数線形回帰'!F18)-1)</f>
        <v>-2.0906920867351464</v>
      </c>
      <c r="B14" s="6" t="s">
        <v>38</v>
      </c>
      <c r="C14">
        <f>100*(EXP('対数線形回帰'!G18)-1)</f>
        <v>-1.6776759195382906</v>
      </c>
    </row>
    <row r="17" ht="13.5">
      <c r="A17" t="s">
        <v>33</v>
      </c>
    </row>
    <row r="19" ht="13.5">
      <c r="A19" t="s">
        <v>35</v>
      </c>
    </row>
    <row r="20" ht="13.5">
      <c r="A20">
        <f>(1+A11/100)^10-1</f>
        <v>-0.17323785872392317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</dc:creator>
  <cp:keywords/>
  <dc:description/>
  <cp:lastModifiedBy>Ito</cp:lastModifiedBy>
  <dcterms:created xsi:type="dcterms:W3CDTF">2012-07-18T00:48:53Z</dcterms:created>
  <dcterms:modified xsi:type="dcterms:W3CDTF">2012-07-18T01:58:17Z</dcterms:modified>
  <cp:category/>
  <cp:version/>
  <cp:contentType/>
  <cp:contentStatus/>
</cp:coreProperties>
</file>