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445" activeTab="0"/>
  </bookViews>
  <sheets>
    <sheet name="直接法" sheetId="1" r:id="rId1"/>
    <sheet name="間接法" sheetId="2" r:id="rId2"/>
  </sheets>
  <definedNames/>
  <calcPr fullCalcOnLoad="1"/>
</workbook>
</file>

<file path=xl/sharedStrings.xml><?xml version="1.0" encoding="utf-8"?>
<sst xmlns="http://schemas.openxmlformats.org/spreadsheetml/2006/main" count="65" uniqueCount="59">
  <si>
    <t>全年齢</t>
  </si>
  <si>
    <t>人口</t>
  </si>
  <si>
    <t>モデル人口（全年齢）</t>
  </si>
  <si>
    <t>0-4</t>
  </si>
  <si>
    <t>5-9</t>
  </si>
  <si>
    <t>20-24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</si>
  <si>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</si>
  <si>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</si>
  <si>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</si>
  <si>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</si>
  <si>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</si>
  <si>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</si>
  <si>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</si>
  <si>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</si>
  <si>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</si>
  <si>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</si>
  <si>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</si>
  <si>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年齢階級</t>
  </si>
  <si>
    <t>R:年齢階級別死亡率（人口10万対）</t>
  </si>
  <si>
    <t>P:各年齢階級の占める割合</t>
  </si>
  <si>
    <t>年齢調整死亡率</t>
  </si>
  <si>
    <t>粗罹患率</t>
  </si>
  <si>
    <t>D:死亡数</t>
  </si>
  <si>
    <t>N:人口</t>
  </si>
  <si>
    <t>10-14</t>
  </si>
  <si>
    <t>15-19</t>
  </si>
  <si>
    <t>25-29</t>
  </si>
  <si>
    <t>30-34</t>
  </si>
  <si>
    <t>R×P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</si>
  <si>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</si>
  <si>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</si>
  <si>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</si>
  <si>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</si>
  <si>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</si>
  <si>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</si>
  <si>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</si>
  <si>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</si>
  <si>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</si>
  <si>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</si>
  <si>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</si>
  <si>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</si>
  <si>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</si>
  <si>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</si>
  <si>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</si>
  <si>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</si>
  <si>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</si>
  <si>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</si>
  <si>
    <t>↑</t>
  </si>
  <si>
    <t>この青枠部分を適宜変えてください</t>
  </si>
  <si>
    <t>直接法で年齢調整罹患率、死亡率を計算するシート</t>
  </si>
  <si>
    <t>実測死亡数</t>
  </si>
  <si>
    <t>期待死亡数</t>
  </si>
  <si>
    <t>死亡数</t>
  </si>
  <si>
    <t>死亡率
（人口10万対）</t>
  </si>
  <si>
    <t>標準化死亡比</t>
  </si>
  <si>
    <t>間接法で年齢調整（標準化死亡比）を計算するシート</t>
  </si>
  <si>
    <t>大阪府（標準集団）平成20年</t>
  </si>
  <si>
    <t>A市（比較集団）平成20年</t>
  </si>
  <si>
    <t>大阪府成人病統計（平成20年）より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</si>
</sst>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;&quot; -&quot;###,###,##0"/>
    <numFmt numFmtId="177" formatCode="\ ###,###,##0;&quot;-&quot;###,##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0"/>
    <numFmt numFmtId="182" formatCode="0.000"/>
    <numFmt numFmtId="183" formatCode="0.0"/>
    <numFmt numFmtId="184" formatCode="0.0000"/>
    <numFmt numFmtId="185" formatCode="#,##0.0;[Red]\-#,##0.0"/>
    <numFmt numFmtId="186" formatCode="#,##0.000;[Red]\-#,##0.000"/>
    <numFmt numFmtId="187" formatCode="#,##0.0000;[Red]\-#,##0.0000"/>
    <numFmt numFmtId="188" formatCode="#,##0.00000;[Red]\-#,##0.00000"/>
    <numFmt numFmtId="189" formatCode="0.000000"/>
    <numFmt numFmtId="190" formatCode="0.00000"/>
    <numFmt numFmtId="191" formatCode="#,##0.000000;[Red]\-#,##0.000000"/>
    <numFmt numFmtId="192" formatCode="#,##0.0000000;[Red]\-#,##0.0000000"/>
    <numFmt numFmtId="193" formatCode="0.00000000_ "/>
    <numFmt numFmtId="194" formatCode="0.0000000_ "/>
    <numFmt numFmtId="195" formatCode="0.000000_ "/>
    <numFmt numFmtId="196" formatCode="0.00000_ "/>
    <numFmt numFmtId="197" formatCode="0.0000_ "/>
    <numFmt numFmtId="198" formatCode="0.000_ "/>
    <numFmt numFmtId="199" formatCode="0.00_ "/>
    <numFmt numFmtId="200" formatCode="0_ "/>
    <numFmt numFmtId="201" formatCode="0_);[Red]\(0\)"/>
    <numFmt numFmtId="202" formatCode="0.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name val="Calibri"/>
      <family val="3"/>
    </font>
    <font>
      <sz val="11"/>
      <name val="Calibri"/>
      <family val="3"/>
    </font>
    <font>
      <sz val="9"/>
      <color indexed="8"/>
      <name val="Calibri"/>
      <family val="3"/>
    </font>
    <font>
      <b/>
      <sz val="9"/>
      <color rgb="FF0000FF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9" fontId="41" fillId="0" borderId="0" xfId="0" applyNumberFormat="1" applyFont="1" applyAlignment="1">
      <alignment horizontal="left"/>
    </xf>
    <xf numFmtId="0" fontId="42" fillId="0" borderId="0" xfId="0" applyFont="1" applyAlignment="1">
      <alignment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/>
    </xf>
    <xf numFmtId="0" fontId="41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vertical="center" wrapText="1"/>
    </xf>
    <xf numFmtId="0" fontId="42" fillId="0" borderId="0" xfId="0" applyFont="1" applyAlignment="1">
      <alignment wrapText="1"/>
    </xf>
    <xf numFmtId="49" fontId="42" fillId="0" borderId="10" xfId="0" applyNumberFormat="1" applyFont="1" applyBorder="1" applyAlignment="1">
      <alignment horizontal="center"/>
    </xf>
    <xf numFmtId="38" fontId="42" fillId="6" borderId="10" xfId="49" applyFont="1" applyFill="1" applyBorder="1" applyAlignment="1">
      <alignment/>
    </xf>
    <xf numFmtId="199" fontId="42" fillId="0" borderId="10" xfId="0" applyNumberFormat="1" applyFont="1" applyBorder="1" applyAlignment="1">
      <alignment/>
    </xf>
    <xf numFmtId="38" fontId="42" fillId="0" borderId="10" xfId="49" applyFont="1" applyBorder="1" applyAlignment="1">
      <alignment/>
    </xf>
    <xf numFmtId="182" fontId="42" fillId="0" borderId="10" xfId="0" applyNumberFormat="1" applyFont="1" applyBorder="1" applyAlignment="1">
      <alignment/>
    </xf>
    <xf numFmtId="198" fontId="42" fillId="0" borderId="10" xfId="0" applyNumberFormat="1" applyFont="1" applyBorder="1" applyAlignment="1">
      <alignment/>
    </xf>
    <xf numFmtId="191" fontId="42" fillId="0" borderId="0" xfId="49" applyNumberFormat="1" applyFont="1" applyAlignment="1">
      <alignment/>
    </xf>
    <xf numFmtId="38" fontId="42" fillId="0" borderId="0" xfId="49" applyFont="1" applyAlignment="1">
      <alignment/>
    </xf>
    <xf numFmtId="0" fontId="42" fillId="0" borderId="0" xfId="0" applyFont="1" applyBorder="1" applyAlignment="1">
      <alignment/>
    </xf>
    <xf numFmtId="49" fontId="42" fillId="0" borderId="10" xfId="49" applyNumberFormat="1" applyFont="1" applyBorder="1" applyAlignment="1">
      <alignment horizontal="center"/>
    </xf>
    <xf numFmtId="176" fontId="43" fillId="0" borderId="0" xfId="61" applyNumberFormat="1" applyFont="1" applyFill="1" applyBorder="1" applyAlignment="1" quotePrefix="1">
      <alignment horizontal="right" vertical="top"/>
      <protection/>
    </xf>
    <xf numFmtId="177" fontId="43" fillId="0" borderId="0" xfId="61" applyNumberFormat="1" applyFont="1" applyFill="1" applyBorder="1" applyAlignment="1" quotePrefix="1">
      <alignment horizontal="right" vertical="top"/>
      <protection/>
    </xf>
    <xf numFmtId="0" fontId="44" fillId="0" borderId="0" xfId="0" applyFont="1" applyAlignment="1">
      <alignment/>
    </xf>
    <xf numFmtId="0" fontId="42" fillId="0" borderId="0" xfId="0" applyFont="1" applyAlignment="1">
      <alignment horizontal="center"/>
    </xf>
    <xf numFmtId="2" fontId="42" fillId="0" borderId="0" xfId="0" applyNumberFormat="1" applyFont="1" applyFill="1" applyAlignment="1">
      <alignment horizontal="center"/>
    </xf>
    <xf numFmtId="0" fontId="42" fillId="0" borderId="0" xfId="0" applyFont="1" applyFill="1" applyAlignment="1">
      <alignment/>
    </xf>
    <xf numFmtId="177" fontId="43" fillId="0" borderId="0" xfId="61" applyNumberFormat="1" applyFont="1" applyFill="1" applyBorder="1" applyAlignment="1">
      <alignment horizontal="right" vertical="top"/>
      <protection/>
    </xf>
    <xf numFmtId="49" fontId="42" fillId="0" borderId="0" xfId="0" applyNumberFormat="1" applyFont="1" applyAlignment="1">
      <alignment horizontal="center"/>
    </xf>
    <xf numFmtId="176" fontId="43" fillId="0" borderId="0" xfId="61" applyNumberFormat="1" applyFont="1" applyFill="1" applyBorder="1" applyAlignment="1">
      <alignment horizontal="right" vertical="top"/>
      <protection/>
    </xf>
    <xf numFmtId="38" fontId="42" fillId="0" borderId="10" xfId="49" applyFont="1" applyFill="1" applyBorder="1" applyAlignment="1">
      <alignment/>
    </xf>
    <xf numFmtId="49" fontId="42" fillId="33" borderId="10" xfId="0" applyNumberFormat="1" applyFont="1" applyFill="1" applyBorder="1" applyAlignment="1">
      <alignment horizontal="center"/>
    </xf>
    <xf numFmtId="0" fontId="44" fillId="0" borderId="0" xfId="0" applyNumberFormat="1" applyFont="1" applyAlignment="1">
      <alignment/>
    </xf>
    <xf numFmtId="0" fontId="42" fillId="0" borderId="0" xfId="0" applyNumberFormat="1" applyFont="1" applyFill="1" applyAlignment="1">
      <alignment horizontal="center"/>
    </xf>
    <xf numFmtId="0" fontId="42" fillId="0" borderId="0" xfId="0" applyNumberFormat="1" applyFont="1" applyAlignment="1">
      <alignment horizontal="center"/>
    </xf>
    <xf numFmtId="38" fontId="42" fillId="0" borderId="10" xfId="49" applyFont="1" applyBorder="1" applyAlignment="1">
      <alignment horizontal="right"/>
    </xf>
    <xf numFmtId="186" fontId="42" fillId="0" borderId="10" xfId="49" applyNumberFormat="1" applyFont="1" applyFill="1" applyBorder="1" applyAlignment="1">
      <alignment/>
    </xf>
    <xf numFmtId="0" fontId="44" fillId="0" borderId="0" xfId="0" applyFont="1" applyAlignment="1">
      <alignment horizontal="right"/>
    </xf>
    <xf numFmtId="198" fontId="41" fillId="3" borderId="10" xfId="0" applyNumberFormat="1" applyFont="1" applyFill="1" applyBorder="1" applyAlignment="1">
      <alignment/>
    </xf>
    <xf numFmtId="38" fontId="41" fillId="3" borderId="0" xfId="49" applyFont="1" applyFill="1" applyAlignment="1">
      <alignment/>
    </xf>
    <xf numFmtId="199" fontId="41" fillId="3" borderId="0" xfId="0" applyNumberFormat="1" applyFont="1" applyFill="1" applyAlignment="1">
      <alignment/>
    </xf>
    <xf numFmtId="49" fontId="42" fillId="0" borderId="0" xfId="0" applyNumberFormat="1" applyFont="1" applyAlignment="1">
      <alignment horizontal="left"/>
    </xf>
    <xf numFmtId="38" fontId="42" fillId="6" borderId="10" xfId="49" applyFont="1" applyFill="1" applyBorder="1" applyAlignment="1">
      <alignment horizontal="right"/>
    </xf>
    <xf numFmtId="49" fontId="41" fillId="33" borderId="10" xfId="0" applyNumberFormat="1" applyFont="1" applyFill="1" applyBorder="1" applyAlignment="1">
      <alignment horizontal="center"/>
    </xf>
    <xf numFmtId="0" fontId="41" fillId="33" borderId="10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JB1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9525</xdr:rowOff>
    </xdr:from>
    <xdr:to>
      <xdr:col>3</xdr:col>
      <xdr:colOff>19050</xdr:colOff>
      <xdr:row>21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685800" y="828675"/>
          <a:ext cx="1409700" cy="3105150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1076325</xdr:colOff>
      <xdr:row>20</xdr:row>
      <xdr:rowOff>161925</xdr:rowOff>
    </xdr:from>
    <xdr:to>
      <xdr:col>7</xdr:col>
      <xdr:colOff>28575</xdr:colOff>
      <xdr:row>22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5334000" y="3895725"/>
          <a:ext cx="885825" cy="219075"/>
        </a:xfrm>
        <a:prstGeom prst="rect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4</xdr:row>
      <xdr:rowOff>9525</xdr:rowOff>
    </xdr:from>
    <xdr:to>
      <xdr:col>4</xdr:col>
      <xdr:colOff>685800</xdr:colOff>
      <xdr:row>22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190875" y="866775"/>
          <a:ext cx="657225" cy="3105150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21</xdr:row>
      <xdr:rowOff>152400</xdr:rowOff>
    </xdr:from>
    <xdr:to>
      <xdr:col>6</xdr:col>
      <xdr:colOff>866775</xdr:colOff>
      <xdr:row>23</xdr:row>
      <xdr:rowOff>38100</xdr:rowOff>
    </xdr:to>
    <xdr:sp>
      <xdr:nvSpPr>
        <xdr:cNvPr id="2" name="Rectangle 1"/>
        <xdr:cNvSpPr>
          <a:spLocks/>
        </xdr:cNvSpPr>
      </xdr:nvSpPr>
      <xdr:spPr>
        <a:xfrm>
          <a:off x="4733925" y="3924300"/>
          <a:ext cx="847725" cy="228600"/>
        </a:xfrm>
        <a:prstGeom prst="rect">
          <a:avLst/>
        </a:prstGeom>
        <a:noFill/>
        <a:ln w="28575" cmpd="sng">
          <a:solidFill>
            <a:srgbClr val="00B0F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28575</xdr:colOff>
      <xdr:row>20</xdr:row>
      <xdr:rowOff>161925</xdr:rowOff>
    </xdr:from>
    <xdr:to>
      <xdr:col>8</xdr:col>
      <xdr:colOff>9525</xdr:colOff>
      <xdr:row>23</xdr:row>
      <xdr:rowOff>38100</xdr:rowOff>
    </xdr:to>
    <xdr:sp>
      <xdr:nvSpPr>
        <xdr:cNvPr id="3" name="Rectangle 1"/>
        <xdr:cNvSpPr>
          <a:spLocks/>
        </xdr:cNvSpPr>
      </xdr:nvSpPr>
      <xdr:spPr>
        <a:xfrm>
          <a:off x="5610225" y="3762375"/>
          <a:ext cx="1095375" cy="390525"/>
        </a:xfrm>
        <a:prstGeom prst="rect">
          <a:avLst/>
        </a:prstGeom>
        <a:noFill/>
        <a:ln w="2857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115" zoomScaleNormal="115" zoomScalePageLayoutView="0" workbookViewId="0" topLeftCell="A1">
      <selection activeCell="D32" sqref="D32"/>
    </sheetView>
  </sheetViews>
  <sheetFormatPr defaultColWidth="9.00390625" defaultRowHeight="13.5"/>
  <cols>
    <col min="1" max="1" width="9.00390625" style="25" customWidth="1"/>
    <col min="2" max="2" width="9.00390625" style="2" customWidth="1"/>
    <col min="3" max="3" width="9.25390625" style="2" bestFit="1" customWidth="1"/>
    <col min="4" max="4" width="17.25390625" style="2" customWidth="1"/>
    <col min="5" max="5" width="11.375" style="2" bestFit="1" customWidth="1"/>
    <col min="6" max="6" width="14.125" style="2" bestFit="1" customWidth="1"/>
    <col min="7" max="7" width="11.25390625" style="2" customWidth="1"/>
    <col min="8" max="8" width="10.50390625" style="2" bestFit="1" customWidth="1"/>
    <col min="9" max="16384" width="9.00390625" style="2" customWidth="1"/>
  </cols>
  <sheetData>
    <row r="1" ht="13.5">
      <c r="A1" s="1" t="s">
        <v>49</v>
      </c>
    </row>
    <row r="3" spans="1:8" ht="37.5" customHeight="1">
      <c r="A3" s="3" t="s">
        <v>17</v>
      </c>
      <c r="B3" s="4" t="s">
        <v>22</v>
      </c>
      <c r="C3" s="4" t="s">
        <v>23</v>
      </c>
      <c r="D3" s="5" t="s">
        <v>18</v>
      </c>
      <c r="E3" s="5" t="s">
        <v>2</v>
      </c>
      <c r="F3" s="5" t="s">
        <v>19</v>
      </c>
      <c r="G3" s="6" t="s">
        <v>28</v>
      </c>
      <c r="H3" s="7"/>
    </row>
    <row r="4" spans="1:8" ht="13.5">
      <c r="A4" s="8" t="s">
        <v>29</v>
      </c>
      <c r="B4" s="39">
        <v>5</v>
      </c>
      <c r="C4" s="39">
        <v>374320</v>
      </c>
      <c r="D4" s="10">
        <f>B4/C4*100000</f>
        <v>1.3357555033126736</v>
      </c>
      <c r="E4" s="11">
        <v>8180000</v>
      </c>
      <c r="F4" s="12">
        <f>E4/$E$22</f>
        <v>0.06800402370996035</v>
      </c>
      <c r="G4" s="13">
        <f>D4*F4</f>
        <v>0.09083674891798507</v>
      </c>
      <c r="H4" s="14"/>
    </row>
    <row r="5" spans="1:8" ht="13.5">
      <c r="A5" s="8" t="s">
        <v>30</v>
      </c>
      <c r="B5" s="39">
        <v>9</v>
      </c>
      <c r="C5" s="39">
        <v>426745</v>
      </c>
      <c r="D5" s="10">
        <f aca="true" t="shared" si="0" ref="D5:D21">B5/C5*100000</f>
        <v>2.108987803020539</v>
      </c>
      <c r="E5" s="11">
        <v>8338000</v>
      </c>
      <c r="F5" s="12">
        <f aca="true" t="shared" si="1" ref="F5:F22">E5/$E$22</f>
        <v>0.06931754886230432</v>
      </c>
      <c r="G5" s="13">
        <f aca="true" t="shared" si="2" ref="G5:G21">D5*F5</f>
        <v>0.14618986508588003</v>
      </c>
      <c r="H5" s="14"/>
    </row>
    <row r="6" spans="1:8" ht="13.5">
      <c r="A6" s="8" t="s">
        <v>31</v>
      </c>
      <c r="B6" s="39">
        <v>5</v>
      </c>
      <c r="C6" s="39">
        <v>386972</v>
      </c>
      <c r="D6" s="10">
        <f t="shared" si="0"/>
        <v>1.2920831481347488</v>
      </c>
      <c r="E6" s="11">
        <v>8497000</v>
      </c>
      <c r="F6" s="12">
        <f t="shared" si="1"/>
        <v>0.0706393874649796</v>
      </c>
      <c r="G6" s="13">
        <f t="shared" si="2"/>
        <v>0.09127196213806114</v>
      </c>
      <c r="H6" s="14"/>
    </row>
    <row r="7" spans="1:8" ht="13.5">
      <c r="A7" s="8" t="s">
        <v>32</v>
      </c>
      <c r="B7" s="39">
        <v>12</v>
      </c>
      <c r="C7" s="39">
        <v>400413</v>
      </c>
      <c r="D7" s="10">
        <f t="shared" si="0"/>
        <v>2.9969056948700468</v>
      </c>
      <c r="E7" s="11">
        <v>8655000</v>
      </c>
      <c r="F7" s="12">
        <f t="shared" si="1"/>
        <v>0.07195291261732356</v>
      </c>
      <c r="G7" s="13">
        <f t="shared" si="2"/>
        <v>0.21563609358534383</v>
      </c>
      <c r="H7" s="14"/>
    </row>
    <row r="8" spans="1:8" ht="13.5">
      <c r="A8" s="8" t="s">
        <v>33</v>
      </c>
      <c r="B8" s="39">
        <v>10</v>
      </c>
      <c r="C8" s="39">
        <v>467840</v>
      </c>
      <c r="D8" s="10">
        <f t="shared" si="0"/>
        <v>2.1374829001367988</v>
      </c>
      <c r="E8" s="11">
        <v>8814000</v>
      </c>
      <c r="F8" s="12">
        <f t="shared" si="1"/>
        <v>0.07327475121999884</v>
      </c>
      <c r="G8" s="13">
        <f t="shared" si="2"/>
        <v>0.15662352774452554</v>
      </c>
      <c r="H8" s="14"/>
    </row>
    <row r="9" spans="1:8" ht="13.5">
      <c r="A9" s="8" t="s">
        <v>34</v>
      </c>
      <c r="B9" s="39">
        <v>27</v>
      </c>
      <c r="C9" s="39">
        <v>483919</v>
      </c>
      <c r="D9" s="10">
        <f t="shared" si="0"/>
        <v>5.579446146979143</v>
      </c>
      <c r="E9" s="11">
        <v>8972000</v>
      </c>
      <c r="F9" s="12">
        <f t="shared" si="1"/>
        <v>0.07458827637234282</v>
      </c>
      <c r="G9" s="13">
        <f t="shared" si="2"/>
        <v>0.41616127121548363</v>
      </c>
      <c r="H9" s="14"/>
    </row>
    <row r="10" spans="1:8" ht="13.5">
      <c r="A10" s="8" t="s">
        <v>35</v>
      </c>
      <c r="B10" s="39">
        <v>59</v>
      </c>
      <c r="C10" s="39">
        <v>763202</v>
      </c>
      <c r="D10" s="10">
        <f t="shared" si="0"/>
        <v>7.730587708103491</v>
      </c>
      <c r="E10" s="11">
        <v>9130000</v>
      </c>
      <c r="F10" s="12">
        <f t="shared" si="1"/>
        <v>0.07590180152468678</v>
      </c>
      <c r="G10" s="13">
        <f t="shared" si="2"/>
        <v>0.5867655338896545</v>
      </c>
      <c r="H10" s="14"/>
    </row>
    <row r="11" spans="1:8" ht="13.5">
      <c r="A11" s="8" t="s">
        <v>36</v>
      </c>
      <c r="B11" s="39">
        <v>125</v>
      </c>
      <c r="C11" s="39">
        <v>695194</v>
      </c>
      <c r="D11" s="10">
        <f t="shared" si="0"/>
        <v>17.980592467714047</v>
      </c>
      <c r="E11" s="11">
        <v>9289000</v>
      </c>
      <c r="F11" s="12">
        <f t="shared" si="1"/>
        <v>0.07722364012736206</v>
      </c>
      <c r="G11" s="13">
        <f t="shared" si="2"/>
        <v>1.3885268020035064</v>
      </c>
      <c r="H11" s="14"/>
    </row>
    <row r="12" spans="1:8" ht="13.5">
      <c r="A12" s="8" t="s">
        <v>37</v>
      </c>
      <c r="B12" s="39">
        <v>217</v>
      </c>
      <c r="C12" s="39">
        <v>598481</v>
      </c>
      <c r="D12" s="10">
        <f t="shared" si="0"/>
        <v>36.258461003774556</v>
      </c>
      <c r="E12" s="11">
        <v>9400000</v>
      </c>
      <c r="F12" s="12">
        <f t="shared" si="1"/>
        <v>0.07814643311413536</v>
      </c>
      <c r="G12" s="13">
        <f t="shared" si="2"/>
        <v>2.8334693976529532</v>
      </c>
      <c r="H12" s="14"/>
    </row>
    <row r="13" spans="1:8" ht="13.5">
      <c r="A13" s="8" t="s">
        <v>38</v>
      </c>
      <c r="B13" s="39">
        <v>351</v>
      </c>
      <c r="C13" s="39">
        <v>423339</v>
      </c>
      <c r="D13" s="10">
        <f t="shared" si="0"/>
        <v>82.91227597740817</v>
      </c>
      <c r="E13" s="11">
        <v>8651000</v>
      </c>
      <c r="F13" s="12">
        <f t="shared" si="1"/>
        <v>0.0719196588159984</v>
      </c>
      <c r="G13" s="13">
        <f t="shared" si="2"/>
        <v>5.963022599953097</v>
      </c>
      <c r="H13" s="14"/>
    </row>
    <row r="14" spans="1:8" ht="13.5">
      <c r="A14" s="8" t="s">
        <v>39</v>
      </c>
      <c r="B14" s="39">
        <v>671</v>
      </c>
      <c r="C14" s="39">
        <v>440642</v>
      </c>
      <c r="D14" s="10">
        <f t="shared" si="0"/>
        <v>152.27781282764693</v>
      </c>
      <c r="E14" s="11">
        <v>7616000</v>
      </c>
      <c r="F14" s="12">
        <f t="shared" si="1"/>
        <v>0.06331523772311222</v>
      </c>
      <c r="G14" s="13">
        <f t="shared" si="2"/>
        <v>9.641505919138053</v>
      </c>
      <c r="H14" s="14"/>
    </row>
    <row r="15" spans="1:9" ht="13.5">
      <c r="A15" s="8" t="s">
        <v>40</v>
      </c>
      <c r="B15" s="39">
        <v>1559</v>
      </c>
      <c r="C15" s="39">
        <v>755208</v>
      </c>
      <c r="D15" s="10">
        <f t="shared" si="0"/>
        <v>206.43319456361692</v>
      </c>
      <c r="E15" s="11">
        <v>6581000</v>
      </c>
      <c r="F15" s="12">
        <f t="shared" si="1"/>
        <v>0.05471081663022604</v>
      </c>
      <c r="G15" s="13">
        <f t="shared" si="2"/>
        <v>11.29412865416182</v>
      </c>
      <c r="H15" s="14"/>
      <c r="I15" s="15"/>
    </row>
    <row r="16" spans="1:8" ht="13.5">
      <c r="A16" s="8" t="s">
        <v>41</v>
      </c>
      <c r="B16" s="39">
        <v>2314</v>
      </c>
      <c r="C16" s="39">
        <v>698940</v>
      </c>
      <c r="D16" s="10">
        <f t="shared" si="0"/>
        <v>331.0727673333905</v>
      </c>
      <c r="E16" s="11">
        <v>5546000</v>
      </c>
      <c r="F16" s="12">
        <f t="shared" si="1"/>
        <v>0.04610639553733986</v>
      </c>
      <c r="G16" s="13">
        <f t="shared" si="2"/>
        <v>15.264571962314994</v>
      </c>
      <c r="H16" s="14"/>
    </row>
    <row r="17" spans="1:8" ht="13.5">
      <c r="A17" s="8" t="s">
        <v>42</v>
      </c>
      <c r="B17" s="39">
        <v>3185</v>
      </c>
      <c r="C17" s="39">
        <v>589536</v>
      </c>
      <c r="D17" s="10">
        <f t="shared" si="0"/>
        <v>540.2553872876296</v>
      </c>
      <c r="E17" s="11">
        <v>4511000</v>
      </c>
      <c r="F17" s="12">
        <f t="shared" si="1"/>
        <v>0.03750197444445368</v>
      </c>
      <c r="G17" s="13">
        <f t="shared" si="2"/>
        <v>20.26064372753911</v>
      </c>
      <c r="H17" s="14"/>
    </row>
    <row r="18" spans="1:8" ht="13.5">
      <c r="A18" s="8" t="s">
        <v>43</v>
      </c>
      <c r="B18" s="39">
        <v>3980</v>
      </c>
      <c r="C18" s="39">
        <v>491807</v>
      </c>
      <c r="D18" s="10">
        <f t="shared" si="0"/>
        <v>809.2605432618893</v>
      </c>
      <c r="E18" s="11">
        <v>3476000</v>
      </c>
      <c r="F18" s="12">
        <f t="shared" si="1"/>
        <v>0.0288975533515675</v>
      </c>
      <c r="G18" s="13">
        <f t="shared" si="2"/>
        <v>23.385649724228944</v>
      </c>
      <c r="H18" s="14"/>
    </row>
    <row r="19" spans="1:10" ht="13.5">
      <c r="A19" s="8" t="s">
        <v>44</v>
      </c>
      <c r="B19" s="39">
        <v>4185</v>
      </c>
      <c r="C19" s="39">
        <v>352070</v>
      </c>
      <c r="D19" s="10">
        <f t="shared" si="0"/>
        <v>1188.6840685091033</v>
      </c>
      <c r="E19" s="11">
        <v>2441000</v>
      </c>
      <c r="F19" s="12">
        <f t="shared" si="1"/>
        <v>0.02029313225868132</v>
      </c>
      <c r="G19" s="13">
        <f t="shared" si="2"/>
        <v>24.122123016042643</v>
      </c>
      <c r="H19" s="15"/>
      <c r="I19" s="16"/>
      <c r="J19" s="16"/>
    </row>
    <row r="20" spans="1:10" ht="13.5">
      <c r="A20" s="17" t="s">
        <v>45</v>
      </c>
      <c r="B20" s="39">
        <v>3606</v>
      </c>
      <c r="C20" s="39">
        <v>212318</v>
      </c>
      <c r="D20" s="10">
        <f t="shared" si="0"/>
        <v>1698.3958025226311</v>
      </c>
      <c r="E20" s="11">
        <v>1406000</v>
      </c>
      <c r="F20" s="12">
        <f t="shared" si="1"/>
        <v>0.01168871116579514</v>
      </c>
      <c r="G20" s="13">
        <f t="shared" si="2"/>
        <v>19.852057980885878</v>
      </c>
      <c r="H20" s="15"/>
      <c r="I20" s="16"/>
      <c r="J20" s="16"/>
    </row>
    <row r="21" spans="1:12" ht="13.5">
      <c r="A21" s="17" t="s">
        <v>46</v>
      </c>
      <c r="B21" s="39">
        <v>3679</v>
      </c>
      <c r="C21" s="39">
        <v>179888</v>
      </c>
      <c r="D21" s="10">
        <f t="shared" si="0"/>
        <v>2045.1614337810192</v>
      </c>
      <c r="E21" s="11">
        <v>784000</v>
      </c>
      <c r="F21" s="12">
        <f t="shared" si="1"/>
        <v>0.00651774505973214</v>
      </c>
      <c r="G21" s="13">
        <f t="shared" si="2"/>
        <v>13.329840831380938</v>
      </c>
      <c r="H21" s="15"/>
      <c r="I21" s="16"/>
      <c r="J21" s="18"/>
      <c r="K21" s="19"/>
      <c r="L21" s="19"/>
    </row>
    <row r="22" spans="1:12" ht="13.5">
      <c r="A22" s="8" t="s">
        <v>0</v>
      </c>
      <c r="B22" s="32">
        <f>SUM(B4:B21)</f>
        <v>23999</v>
      </c>
      <c r="C22" s="32">
        <f>SUM(C4:C21)</f>
        <v>8740834</v>
      </c>
      <c r="D22" s="10">
        <f>B22/C22*100000</f>
        <v>274.56190107259783</v>
      </c>
      <c r="E22" s="11">
        <f>SUM(E4:E21)</f>
        <v>120287000</v>
      </c>
      <c r="F22" s="12">
        <f t="shared" si="1"/>
        <v>1</v>
      </c>
      <c r="G22" s="35">
        <f>SUM(G4:G21)</f>
        <v>149.03902561787888</v>
      </c>
      <c r="I22" s="16"/>
      <c r="J22" s="18"/>
      <c r="K22" s="19"/>
      <c r="L22" s="19"/>
    </row>
    <row r="23" spans="1:12" ht="13.5">
      <c r="A23" s="20" t="s">
        <v>48</v>
      </c>
      <c r="D23" s="21" t="s">
        <v>47</v>
      </c>
      <c r="E23" s="15"/>
      <c r="G23" s="21" t="s">
        <v>47</v>
      </c>
      <c r="I23" s="16"/>
      <c r="J23" s="18"/>
      <c r="K23" s="19"/>
      <c r="L23" s="19"/>
    </row>
    <row r="24" spans="1:12" ht="13.5">
      <c r="A24" s="22"/>
      <c r="D24" s="21" t="s">
        <v>21</v>
      </c>
      <c r="G24" s="21" t="s">
        <v>20</v>
      </c>
      <c r="I24" s="16"/>
      <c r="J24" s="18"/>
      <c r="K24" s="19"/>
      <c r="L24" s="19"/>
    </row>
    <row r="25" spans="1:12" ht="13.5">
      <c r="A25" s="22"/>
      <c r="B25" s="23"/>
      <c r="I25" s="16"/>
      <c r="J25" s="18"/>
      <c r="K25" s="24"/>
      <c r="L25" s="19"/>
    </row>
    <row r="26" spans="1:12" ht="13.5">
      <c r="A26" s="38" t="s">
        <v>58</v>
      </c>
      <c r="I26" s="16"/>
      <c r="J26" s="26"/>
      <c r="K26" s="24"/>
      <c r="L26" s="2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zoomScale="115" zoomScaleNormal="115" zoomScalePageLayoutView="0" workbookViewId="0" topLeftCell="A1">
      <selection activeCell="E5" sqref="E5:E23"/>
    </sheetView>
  </sheetViews>
  <sheetFormatPr defaultColWidth="9.00390625" defaultRowHeight="13.5"/>
  <cols>
    <col min="1" max="3" width="9.00390625" style="25" customWidth="1"/>
    <col min="4" max="4" width="14.50390625" style="2" bestFit="1" customWidth="1"/>
    <col min="5" max="5" width="9.00390625" style="2" customWidth="1"/>
    <col min="6" max="7" width="11.375" style="2" customWidth="1"/>
    <col min="8" max="8" width="14.625" style="2" customWidth="1"/>
    <col min="9" max="16384" width="9.00390625" style="2" customWidth="1"/>
  </cols>
  <sheetData>
    <row r="1" ht="13.5">
      <c r="A1" s="1" t="s">
        <v>55</v>
      </c>
    </row>
    <row r="3" spans="1:7" ht="13.5">
      <c r="A3" s="28"/>
      <c r="B3" s="40" t="s">
        <v>56</v>
      </c>
      <c r="C3" s="40"/>
      <c r="D3" s="40"/>
      <c r="E3" s="41" t="s">
        <v>57</v>
      </c>
      <c r="F3" s="41"/>
      <c r="G3" s="41"/>
    </row>
    <row r="4" spans="1:8" ht="27">
      <c r="A4" s="3" t="s">
        <v>17</v>
      </c>
      <c r="B4" s="3" t="s">
        <v>52</v>
      </c>
      <c r="C4" s="3" t="s">
        <v>1</v>
      </c>
      <c r="D4" s="5" t="s">
        <v>53</v>
      </c>
      <c r="E4" s="5" t="s">
        <v>1</v>
      </c>
      <c r="F4" s="5" t="s">
        <v>51</v>
      </c>
      <c r="G4" s="4" t="s">
        <v>50</v>
      </c>
      <c r="H4" s="7"/>
    </row>
    <row r="5" spans="1:8" ht="13.5">
      <c r="A5" s="8" t="s">
        <v>3</v>
      </c>
      <c r="B5" s="32">
        <v>5</v>
      </c>
      <c r="C5" s="32">
        <v>374320</v>
      </c>
      <c r="D5" s="10">
        <f>B5/C5*100000</f>
        <v>1.3357555033126736</v>
      </c>
      <c r="E5" s="9">
        <v>3995</v>
      </c>
      <c r="F5" s="33">
        <f>D5/100000*E5</f>
        <v>0.05336343235734131</v>
      </c>
      <c r="G5" s="27"/>
      <c r="H5" s="14"/>
    </row>
    <row r="6" spans="1:8" ht="13.5">
      <c r="A6" s="8" t="s">
        <v>4</v>
      </c>
      <c r="B6" s="32">
        <v>9</v>
      </c>
      <c r="C6" s="32">
        <v>426745</v>
      </c>
      <c r="D6" s="10">
        <f aca="true" t="shared" si="0" ref="D6:D22">B6/C6*100000</f>
        <v>2.108987803020539</v>
      </c>
      <c r="E6" s="9">
        <v>4603</v>
      </c>
      <c r="F6" s="33">
        <f aca="true" t="shared" si="1" ref="F6:F22">D6/100000*E6</f>
        <v>0.0970767085730354</v>
      </c>
      <c r="G6" s="27"/>
      <c r="H6" s="14"/>
    </row>
    <row r="7" spans="1:8" ht="13.5">
      <c r="A7" s="8" t="s">
        <v>24</v>
      </c>
      <c r="B7" s="32">
        <v>5</v>
      </c>
      <c r="C7" s="32">
        <v>386972</v>
      </c>
      <c r="D7" s="10">
        <f t="shared" si="0"/>
        <v>1.2920831481347488</v>
      </c>
      <c r="E7" s="9">
        <v>4157</v>
      </c>
      <c r="F7" s="33">
        <f t="shared" si="1"/>
        <v>0.053711896467961505</v>
      </c>
      <c r="G7" s="27"/>
      <c r="H7" s="14"/>
    </row>
    <row r="8" spans="1:8" ht="13.5">
      <c r="A8" s="8" t="s">
        <v>25</v>
      </c>
      <c r="B8" s="32">
        <v>12</v>
      </c>
      <c r="C8" s="32">
        <v>400413</v>
      </c>
      <c r="D8" s="10">
        <f t="shared" si="0"/>
        <v>2.9969056948700468</v>
      </c>
      <c r="E8" s="9">
        <v>4935</v>
      </c>
      <c r="F8" s="33">
        <f t="shared" si="1"/>
        <v>0.14789729604183682</v>
      </c>
      <c r="G8" s="27"/>
      <c r="H8" s="14"/>
    </row>
    <row r="9" spans="1:8" ht="13.5">
      <c r="A9" s="8" t="s">
        <v>5</v>
      </c>
      <c r="B9" s="32">
        <v>10</v>
      </c>
      <c r="C9" s="32">
        <v>467840</v>
      </c>
      <c r="D9" s="10">
        <f t="shared" si="0"/>
        <v>2.1374829001367988</v>
      </c>
      <c r="E9" s="9">
        <v>6283</v>
      </c>
      <c r="F9" s="33">
        <f t="shared" si="1"/>
        <v>0.13429805061559508</v>
      </c>
      <c r="G9" s="27"/>
      <c r="H9" s="14"/>
    </row>
    <row r="10" spans="1:8" ht="13.5">
      <c r="A10" s="8" t="s">
        <v>26</v>
      </c>
      <c r="B10" s="32">
        <v>27</v>
      </c>
      <c r="C10" s="32">
        <v>483919</v>
      </c>
      <c r="D10" s="10">
        <f t="shared" si="0"/>
        <v>5.579446146979143</v>
      </c>
      <c r="E10" s="9">
        <v>5632</v>
      </c>
      <c r="F10" s="33">
        <f t="shared" si="1"/>
        <v>0.3142344069978653</v>
      </c>
      <c r="G10" s="27"/>
      <c r="H10" s="14"/>
    </row>
    <row r="11" spans="1:8" ht="13.5">
      <c r="A11" s="8" t="s">
        <v>27</v>
      </c>
      <c r="B11" s="32">
        <v>59</v>
      </c>
      <c r="C11" s="32">
        <v>763202</v>
      </c>
      <c r="D11" s="10">
        <f t="shared" si="0"/>
        <v>7.730587708103491</v>
      </c>
      <c r="E11" s="9">
        <v>8037</v>
      </c>
      <c r="F11" s="33">
        <f t="shared" si="1"/>
        <v>0.6213073341002776</v>
      </c>
      <c r="G11" s="27"/>
      <c r="H11" s="14"/>
    </row>
    <row r="12" spans="1:8" ht="13.5">
      <c r="A12" s="8" t="s">
        <v>6</v>
      </c>
      <c r="B12" s="32">
        <v>125</v>
      </c>
      <c r="C12" s="32">
        <v>695194</v>
      </c>
      <c r="D12" s="10">
        <f t="shared" si="0"/>
        <v>17.980592467714047</v>
      </c>
      <c r="E12" s="9">
        <v>7519</v>
      </c>
      <c r="F12" s="33">
        <f t="shared" si="1"/>
        <v>1.3519607476474191</v>
      </c>
      <c r="G12" s="27"/>
      <c r="H12" s="14"/>
    </row>
    <row r="13" spans="1:8" ht="13.5">
      <c r="A13" s="8" t="s">
        <v>7</v>
      </c>
      <c r="B13" s="32">
        <v>217</v>
      </c>
      <c r="C13" s="32">
        <v>598481</v>
      </c>
      <c r="D13" s="10">
        <f t="shared" si="0"/>
        <v>36.258461003774556</v>
      </c>
      <c r="E13" s="9">
        <v>6940</v>
      </c>
      <c r="F13" s="33">
        <f t="shared" si="1"/>
        <v>2.516337193661954</v>
      </c>
      <c r="G13" s="27"/>
      <c r="H13" s="14"/>
    </row>
    <row r="14" spans="1:8" ht="13.5">
      <c r="A14" s="8" t="s">
        <v>8</v>
      </c>
      <c r="B14" s="32">
        <v>351</v>
      </c>
      <c r="C14" s="32">
        <v>423339</v>
      </c>
      <c r="D14" s="10">
        <f t="shared" si="0"/>
        <v>82.91227597740817</v>
      </c>
      <c r="E14" s="9">
        <v>5385</v>
      </c>
      <c r="F14" s="33">
        <f t="shared" si="1"/>
        <v>4.46482606138343</v>
      </c>
      <c r="G14" s="27"/>
      <c r="H14" s="14"/>
    </row>
    <row r="15" spans="1:9" ht="13.5">
      <c r="A15" s="8" t="s">
        <v>9</v>
      </c>
      <c r="B15" s="32">
        <v>671</v>
      </c>
      <c r="C15" s="32">
        <v>440642</v>
      </c>
      <c r="D15" s="10">
        <f t="shared" si="0"/>
        <v>152.27781282764693</v>
      </c>
      <c r="E15" s="9">
        <v>4990</v>
      </c>
      <c r="F15" s="33">
        <f t="shared" si="1"/>
        <v>7.598662860099582</v>
      </c>
      <c r="G15" s="27"/>
      <c r="H15" s="14"/>
      <c r="I15" s="15"/>
    </row>
    <row r="16" spans="1:8" ht="13.5">
      <c r="A16" s="8" t="s">
        <v>10</v>
      </c>
      <c r="B16" s="32">
        <v>1559</v>
      </c>
      <c r="C16" s="32">
        <v>755208</v>
      </c>
      <c r="D16" s="10">
        <f t="shared" si="0"/>
        <v>206.43319456361692</v>
      </c>
      <c r="E16" s="9">
        <v>8545</v>
      </c>
      <c r="F16" s="33">
        <f t="shared" si="1"/>
        <v>17.639716475461064</v>
      </c>
      <c r="G16" s="27"/>
      <c r="H16" s="14"/>
    </row>
    <row r="17" spans="1:8" ht="13.5">
      <c r="A17" s="8" t="s">
        <v>11</v>
      </c>
      <c r="B17" s="32">
        <v>2314</v>
      </c>
      <c r="C17" s="32">
        <v>698940</v>
      </c>
      <c r="D17" s="10">
        <f t="shared" si="0"/>
        <v>331.0727673333905</v>
      </c>
      <c r="E17" s="9">
        <v>7255</v>
      </c>
      <c r="F17" s="33">
        <f t="shared" si="1"/>
        <v>24.01932927003748</v>
      </c>
      <c r="G17" s="27"/>
      <c r="H17" s="14"/>
    </row>
    <row r="18" spans="1:8" ht="13.5">
      <c r="A18" s="8" t="s">
        <v>12</v>
      </c>
      <c r="B18" s="32">
        <v>3185</v>
      </c>
      <c r="C18" s="32">
        <v>589536</v>
      </c>
      <c r="D18" s="10">
        <f t="shared" si="0"/>
        <v>540.2553872876296</v>
      </c>
      <c r="E18" s="9">
        <v>6374</v>
      </c>
      <c r="F18" s="33">
        <f t="shared" si="1"/>
        <v>34.43587838571351</v>
      </c>
      <c r="G18" s="27"/>
      <c r="H18" s="14"/>
    </row>
    <row r="19" spans="1:8" ht="13.5">
      <c r="A19" s="8" t="s">
        <v>13</v>
      </c>
      <c r="B19" s="32">
        <v>3980</v>
      </c>
      <c r="C19" s="32">
        <v>491807</v>
      </c>
      <c r="D19" s="10">
        <f t="shared" si="0"/>
        <v>809.2605432618893</v>
      </c>
      <c r="E19" s="9">
        <v>5576</v>
      </c>
      <c r="F19" s="33">
        <f t="shared" si="1"/>
        <v>45.12436789228295</v>
      </c>
      <c r="G19" s="27"/>
      <c r="H19" s="14"/>
    </row>
    <row r="20" spans="1:10" ht="13.5">
      <c r="A20" s="8" t="s">
        <v>14</v>
      </c>
      <c r="B20" s="32">
        <v>4185</v>
      </c>
      <c r="C20" s="32">
        <v>352070</v>
      </c>
      <c r="D20" s="10">
        <f t="shared" si="0"/>
        <v>1188.6840685091033</v>
      </c>
      <c r="E20" s="9">
        <v>4237</v>
      </c>
      <c r="F20" s="33">
        <f t="shared" si="1"/>
        <v>50.36454398273071</v>
      </c>
      <c r="G20" s="27"/>
      <c r="H20" s="15"/>
      <c r="I20" s="16"/>
      <c r="J20" s="16"/>
    </row>
    <row r="21" spans="1:10" ht="13.5">
      <c r="A21" s="17" t="s">
        <v>15</v>
      </c>
      <c r="B21" s="32">
        <v>3606</v>
      </c>
      <c r="C21" s="32">
        <v>212318</v>
      </c>
      <c r="D21" s="10">
        <f t="shared" si="0"/>
        <v>1698.3958025226311</v>
      </c>
      <c r="E21" s="9">
        <v>2696</v>
      </c>
      <c r="F21" s="33">
        <f t="shared" si="1"/>
        <v>45.78875083601014</v>
      </c>
      <c r="G21" s="27"/>
      <c r="H21" s="15"/>
      <c r="I21" s="16"/>
      <c r="J21" s="16"/>
    </row>
    <row r="22" spans="1:12" ht="13.5">
      <c r="A22" s="17" t="s">
        <v>16</v>
      </c>
      <c r="B22" s="32">
        <v>3679</v>
      </c>
      <c r="C22" s="32">
        <v>179888</v>
      </c>
      <c r="D22" s="10">
        <f t="shared" si="0"/>
        <v>2045.1614337810192</v>
      </c>
      <c r="E22" s="9">
        <v>2284</v>
      </c>
      <c r="F22" s="33">
        <f t="shared" si="1"/>
        <v>46.71148714755848</v>
      </c>
      <c r="G22" s="27"/>
      <c r="H22" s="36" t="s">
        <v>54</v>
      </c>
      <c r="I22" s="16"/>
      <c r="J22" s="18"/>
      <c r="K22" s="19"/>
      <c r="L22" s="19"/>
    </row>
    <row r="23" spans="1:12" ht="13.5">
      <c r="A23" s="8" t="s">
        <v>0</v>
      </c>
      <c r="B23" s="32">
        <f>SUM(B5:B22)</f>
        <v>23999</v>
      </c>
      <c r="C23" s="32">
        <f>SUM(C5:C22)</f>
        <v>8740834</v>
      </c>
      <c r="D23" s="10">
        <f>B23/C23*100000</f>
        <v>274.56190107259783</v>
      </c>
      <c r="E23" s="11">
        <f>SUM(E5:E22)</f>
        <v>99443</v>
      </c>
      <c r="F23" s="11">
        <f>SUM(F5:F22)</f>
        <v>281.4377499777406</v>
      </c>
      <c r="G23" s="9">
        <v>247</v>
      </c>
      <c r="H23" s="37">
        <f>G23/F23</f>
        <v>0.8776363512696347</v>
      </c>
      <c r="I23" s="16"/>
      <c r="J23" s="18"/>
      <c r="K23" s="19"/>
      <c r="L23" s="19"/>
    </row>
    <row r="24" spans="2:12" ht="13.5">
      <c r="B24" s="29"/>
      <c r="C24" s="20"/>
      <c r="G24" s="34" t="s">
        <v>48</v>
      </c>
      <c r="I24" s="16"/>
      <c r="J24" s="18"/>
      <c r="K24" s="19"/>
      <c r="L24" s="19"/>
    </row>
    <row r="25" spans="1:12" ht="13.5">
      <c r="A25" s="22"/>
      <c r="B25" s="30"/>
      <c r="C25" s="22"/>
      <c r="G25" s="21"/>
      <c r="I25" s="16"/>
      <c r="J25" s="18"/>
      <c r="K25" s="19"/>
      <c r="L25" s="19"/>
    </row>
    <row r="26" spans="1:12" ht="13.5">
      <c r="A26" s="38" t="s">
        <v>58</v>
      </c>
      <c r="B26" s="30"/>
      <c r="C26" s="22"/>
      <c r="D26" s="23"/>
      <c r="I26" s="16"/>
      <c r="J26" s="18"/>
      <c r="K26" s="24"/>
      <c r="L26" s="19"/>
    </row>
    <row r="27" spans="2:12" ht="13.5">
      <c r="B27" s="31"/>
      <c r="I27" s="16"/>
      <c r="J27" s="26"/>
      <c r="K27" s="24"/>
      <c r="L27" s="24"/>
    </row>
    <row r="28" ht="13.5">
      <c r="B28" s="31"/>
    </row>
    <row r="29" ht="13.5">
      <c r="B29" s="31"/>
    </row>
    <row r="30" ht="13.5">
      <c r="B30" s="31"/>
    </row>
  </sheetData>
  <sheetProtection/>
  <mergeCells count="2">
    <mergeCell ref="B3:D3"/>
    <mergeCell ref="E3:G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ignoredErrors>
    <ignoredError sqref="D2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Osaka univ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Yuri Ito</dc:creator>
  <cp:keywords/>
  <dc:description/>
  <cp:lastModifiedBy>Ito</cp:lastModifiedBy>
  <cp:lastPrinted>2011-02-10T06:07:22Z</cp:lastPrinted>
  <dcterms:created xsi:type="dcterms:W3CDTF">2008-01-07T02:32:18Z</dcterms:created>
  <dcterms:modified xsi:type="dcterms:W3CDTF">2011-02-10T06:10:29Z</dcterms:modified>
  <cp:category/>
  <cp:version/>
  <cp:contentType/>
  <cp:contentStatus/>
</cp:coreProperties>
</file>